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NN_NeKoridorové stavby\JM_Jihomoravský kraj\X_Šakvice-Hustopeče\#Projekt stavby\02_Šakvice - Hustopeče\SO 01-01-05 TR EOV na TV\Rozpočet\Oprava_18.10.2018\"/>
    </mc:Choice>
  </mc:AlternateContent>
  <bookViews>
    <workbookView xWindow="0" yWindow="0" windowWidth="17100" windowHeight="11625"/>
  </bookViews>
  <sheets>
    <sheet name="SO 01-01-05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8" i="1" l="1"/>
  <c r="O108" i="1" s="1"/>
  <c r="R107" i="1" s="1"/>
  <c r="O107" i="1" s="1"/>
  <c r="Q107" i="1"/>
  <c r="I107" i="1"/>
  <c r="I103" i="1"/>
  <c r="O103" i="1" s="1"/>
  <c r="I99" i="1"/>
  <c r="O99" i="1" s="1"/>
  <c r="I95" i="1"/>
  <c r="O95" i="1" s="1"/>
  <c r="I91" i="1"/>
  <c r="O91" i="1" s="1"/>
  <c r="I87" i="1"/>
  <c r="Q82" i="1" s="1"/>
  <c r="I82" i="1" s="1"/>
  <c r="I83" i="1"/>
  <c r="O83" i="1" s="1"/>
  <c r="I78" i="1"/>
  <c r="O78" i="1" s="1"/>
  <c r="I74" i="1"/>
  <c r="O74" i="1" s="1"/>
  <c r="I70" i="1"/>
  <c r="O70" i="1" s="1"/>
  <c r="I66" i="1"/>
  <c r="O66" i="1" s="1"/>
  <c r="I62" i="1"/>
  <c r="O62" i="1" s="1"/>
  <c r="I58" i="1"/>
  <c r="O58" i="1" s="1"/>
  <c r="I54" i="1"/>
  <c r="O54" i="1" s="1"/>
  <c r="I50" i="1"/>
  <c r="O50" i="1" s="1"/>
  <c r="I46" i="1"/>
  <c r="O46" i="1" s="1"/>
  <c r="I42" i="1"/>
  <c r="O42" i="1" s="1"/>
  <c r="I38" i="1"/>
  <c r="O38" i="1" s="1"/>
  <c r="I34" i="1"/>
  <c r="O34" i="1" s="1"/>
  <c r="I30" i="1"/>
  <c r="O30" i="1" s="1"/>
  <c r="I26" i="1"/>
  <c r="O26" i="1" s="1"/>
  <c r="I22" i="1"/>
  <c r="O22" i="1" s="1"/>
  <c r="I18" i="1"/>
  <c r="O18" i="1" s="1"/>
  <c r="I14" i="1"/>
  <c r="Q13" i="1" s="1"/>
  <c r="I13" i="1" s="1"/>
  <c r="I9" i="1"/>
  <c r="O9" i="1" s="1"/>
  <c r="R8" i="1" s="1"/>
  <c r="O8" i="1" s="1"/>
  <c r="Q8" i="1"/>
  <c r="I8" i="1" s="1"/>
  <c r="I3" i="1" l="1"/>
  <c r="O87" i="1"/>
  <c r="R82" i="1" s="1"/>
  <c r="O82" i="1" s="1"/>
  <c r="O14" i="1"/>
  <c r="R13" i="1" s="1"/>
  <c r="O13" i="1" s="1"/>
  <c r="O2" i="1" s="1"/>
</calcChain>
</file>

<file path=xl/sharedStrings.xml><?xml version="1.0" encoding="utf-8"?>
<sst xmlns="http://schemas.openxmlformats.org/spreadsheetml/2006/main" count="376" uniqueCount="131">
  <si>
    <t>ASPE10</t>
  </si>
  <si>
    <t>Firma: SUDOP BRNO, spol. s r.o.</t>
  </si>
  <si>
    <t>3</t>
  </si>
  <si>
    <t>Příloha k formuláři pro ocenění nabídky</t>
  </si>
  <si>
    <t>S</t>
  </si>
  <si>
    <t>Stavba:</t>
  </si>
  <si>
    <t>17056</t>
  </si>
  <si>
    <t>Modernizace a elektrizace trati Šakvice - Hustopeče u Brna   Soupisy prací</t>
  </si>
  <si>
    <t>SO 01-01-05</t>
  </si>
  <si>
    <t>0,00</t>
  </si>
  <si>
    <t>2</t>
  </si>
  <si>
    <t>O</t>
  </si>
  <si>
    <t>Rozpočet:</t>
  </si>
  <si>
    <t>Žst. Šakvice, připojení TR EOV na TV</t>
  </si>
  <si>
    <t>15,00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</si>
  <si>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</si>
  <si>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</si>
  <si>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</si>
  <si>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</si>
  <si>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</si>
  <si>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</si>
  <si>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</si>
  <si>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</si>
  <si>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21,00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</si>
  <si>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</si>
  <si>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</si>
  <si>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</si>
  <si>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</si>
  <si>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</si>
  <si>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</si>
  <si>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</si>
  <si>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</si>
  <si>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</si>
  <si>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</si>
  <si>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74B</t>
  </si>
  <si>
    <t>Stožáry TV</t>
  </si>
  <si>
    <t>P</t>
  </si>
  <si>
    <t>74B830</t>
  </si>
  <si>
    <t/>
  </si>
  <si>
    <t>OCELOVÁ KONSTRUKCE NESTANDARDNÍ</t>
  </si>
  <si>
    <t>KG</t>
  </si>
  <si>
    <t>PP</t>
  </si>
  <si>
    <t>VV</t>
  </si>
  <si>
    <t>viz technická zpráva</t>
  </si>
  <si>
    <t>TS</t>
  </si>
  <si>
    <t>1. Položka obsahuje: 
 – všechny náklady na materiál a montáž dodaného zařízení, protikorozně ošetřeného podle TKP se všemi pomocnými doplňujícími součástmi a pracemi s použitím mechanizmů 
2. Položka neobsahuje: 
 – základovou konstrukci 
3. Způsob měření: 
Udává se hmotnost v kilogramech.</t>
  </si>
  <si>
    <t>74C</t>
  </si>
  <si>
    <t>Vodiče TV</t>
  </si>
  <si>
    <t>74C711</t>
  </si>
  <si>
    <t>POHON ODPOJOVAČE MOTOROVÝ</t>
  </si>
  <si>
    <t>KUS</t>
  </si>
  <si>
    <t>viz soupis sestavení</t>
  </si>
  <si>
    <t>1. Položka obsahuje: 
 – všechny náklady na montáž a materiál dodaného zařízení protikorozně ošetřeného podle TKP se všemi pomocnými doplňujícími součástmi a pracemi s použitím mechanizmů 
 – cena položky je vč. ostatních rozpočtových nákladů 
2. Položka neobsahuje: 
 X 
3. Způsob měření: 
Udává se počet kusů kompletní konstrukce nebo práce.</t>
  </si>
  <si>
    <t>74C713</t>
  </si>
  <si>
    <t>ODPOJOVAČ NEBO ODPÍNAČ NA STOŽÁRU TV</t>
  </si>
  <si>
    <t>74C727</t>
  </si>
  <si>
    <t>DVA SVODY Z DVOJITÉHO NAPÁJECÍHO PŘEVĚSU NA TV LANY 120 CU</t>
  </si>
  <si>
    <t>74C731</t>
  </si>
  <si>
    <t>VLOŽENÁ IZOLACE V LANĚ NAPÁJECÍHO PŘEVĚSU BZ NEBO CU</t>
  </si>
  <si>
    <t>74C742</t>
  </si>
  <si>
    <t>PŘIPEVNĚNÍ KOTEVNÍ LIŠTY NAPÁJECÍHO PŘEVĚSU SE 2-4 TŘMENY NA STOŽÁR TV</t>
  </si>
  <si>
    <t>7</t>
  </si>
  <si>
    <t>74C745</t>
  </si>
  <si>
    <t>KOTVENÍ LANA NAPÁJECÍHO PŘEVĚSU - 120 MM2 CU  S IZOLACÍ</t>
  </si>
  <si>
    <t>8</t>
  </si>
  <si>
    <t>74C765</t>
  </si>
  <si>
    <t>UKONČENÍ 1 NAPÁJECÍHO KABELU NA STOŽÁRU S POJISTKOVÝM SPODKEM A OMEZOVAČEM PŘEPĚTÍ</t>
  </si>
  <si>
    <t>74C768</t>
  </si>
  <si>
    <t>PŘIPEVNĚNÍ 1-4 KABELŮ NA STOŽÁR BP</t>
  </si>
  <si>
    <t>74C772</t>
  </si>
  <si>
    <t>PŘIPEVNĚNÍ 1 KRYTU NA STOŽÁR P, T, BP</t>
  </si>
  <si>
    <t>11</t>
  </si>
  <si>
    <t>74C793</t>
  </si>
  <si>
    <t>RUČNÍ TAŽENÍ LANA NAPÁJECÍCH PŘEVĚSŮ 120 MM2 CU</t>
  </si>
  <si>
    <t>M</t>
  </si>
  <si>
    <t>1. Položka obsahuje: 
 – všechny náklady na montáž a materiál dodaného zařízení protikorozně ošetřeného podle TKP se všemi pomocnými doplňujícími součástmi a pracemi s použitím mechanizmů 
 – cena položky je vč. ostatních rozpočtových nákladů 
2. Položka neobsahuje: 
 X 
3. Způsob měření: 
Měří se metr délkový v ose vodiče nebo lana.</t>
  </si>
  <si>
    <t>12</t>
  </si>
  <si>
    <t>74C917</t>
  </si>
  <si>
    <t>PŘIPOJENÍ STOŽÁRU NEBO IZOLOVANÉHO SVODU NA ZEMNIČ VČETNĚ ZŘÍZENÍ UZEMNĚNÍ</t>
  </si>
  <si>
    <t>1. Položka obsahuje: 
 – kompletní materiál a montáž pro zajištění požadovaných elektrických parametrů uzemnění se všemi pomocnými doplňujícími součástmi 
 – měření a regulaci s použitím mechanizmů a montážních souprav 
2. Položka neobsahuje: 
 X 
3. Způsob měření: 
Udává se počet kusů kompletní konstrukce nebo práce.</t>
  </si>
  <si>
    <t>13</t>
  </si>
  <si>
    <t>74C951</t>
  </si>
  <si>
    <t>MONTÁŽNÍ LÁVKA NA STOŽÁR</t>
  </si>
  <si>
    <t>14</t>
  </si>
  <si>
    <t>74C953</t>
  </si>
  <si>
    <t>OVLÁDACÍ A BOČNÍ LÁVKA DO "L"</t>
  </si>
  <si>
    <t>15</t>
  </si>
  <si>
    <t>74C955</t>
  </si>
  <si>
    <t>ŽEBŘÍK PRO OVLÁDACÍ LÁVKU</t>
  </si>
  <si>
    <t>16</t>
  </si>
  <si>
    <t>74C967</t>
  </si>
  <si>
    <t>VÝSTRAŽNÁ TABULKA NA STOŽÁRU TV NEBO KONSTRUKCI</t>
  </si>
  <si>
    <t>17</t>
  </si>
  <si>
    <t>74C968</t>
  </si>
  <si>
    <t>TABULKA ČÍSLOVÁNÍ STOŽÁRU NEBO POHONU ODPOJOVAČE</t>
  </si>
  <si>
    <t>18</t>
  </si>
  <si>
    <t>R74C791</t>
  </si>
  <si>
    <t>RUČNÍ TAŽENÍ LANA NAPÁJECÍCH PŘEVĚSŮ 50 MM2 BZ</t>
  </si>
  <si>
    <t>74F3</t>
  </si>
  <si>
    <t>Revize, zkoušky a měření TV</t>
  </si>
  <si>
    <t>19</t>
  </si>
  <si>
    <t>74F313</t>
  </si>
  <si>
    <t>MĚŘENÍ ELEKTRICKÝCH VLASTNOSTÍ TV</t>
  </si>
  <si>
    <t>1. Položka obsahuje: 
 – měření elektrických parametrů TV pro zpracování revize 
 – dopravu kolejových mechanismů z mateřského depa do prostoru stavby a zpět 
2. Položka neobsahuje: 
 X 
3. Způsob měření: 
Měří se projeté kilometry při měření, tj. bez režijních jízd.</t>
  </si>
  <si>
    <t>20</t>
  </si>
  <si>
    <t>74F321</t>
  </si>
  <si>
    <t>PROTOKOL ZPŮSOBILOSTI</t>
  </si>
  <si>
    <t>1. Položka obsahuje: 
 – vyhotovení dokladu právnickou osobou o trolejových vedeních a trakčních zařízeních 
2. Položka neobsahuje: 
 X 
3. Způsob měření: 
Udává se počet kusů kompletní konstrukce nebo práce.</t>
  </si>
  <si>
    <t>21</t>
  </si>
  <si>
    <t>74F322</t>
  </si>
  <si>
    <t>REVIZNÍ ZPRÁVA</t>
  </si>
  <si>
    <t>1. Položka obsahuje: 
 – revizi autorizovaným revizním technikem na zařízeních trakčního vedení podle požadavku ČSN, včetně hodnocení 
2. Položka neobsahuje: 
 X 
3. Způsob měření: 
Udává se počet kusů kompletní konstrukce nebo práce.</t>
  </si>
  <si>
    <t>22</t>
  </si>
  <si>
    <t>74F323</t>
  </si>
  <si>
    <t>PROTOKOL UTZ</t>
  </si>
  <si>
    <t>1. Položka obsahuje: 
 – protokol autorizovaným revizním technikem na zařízeních trakčního vedení podle požadavku ČSN, včetně hodnocení 
2. Položka neobsahuje: 
 X 
3. Způsob měření: 
Udává se počet kusů kompletní konstrukce nebo práce.</t>
  </si>
  <si>
    <t>23</t>
  </si>
  <si>
    <t>74F331</t>
  </si>
  <si>
    <t>TECHNICKÁ POMOC PŘI VÝSTAVBĚ TV</t>
  </si>
  <si>
    <t>HOD</t>
  </si>
  <si>
    <t>1. Položka obsahuje: 
 – zajištění pracoviště TDI vč. nájmu pracovníků a použitých mechanismů nutných k výkonu 
2. Položka neobsahuje: 
 X 
3. Způsob měření: 
Udává se čas v hodinách.</t>
  </si>
  <si>
    <t>24</t>
  </si>
  <si>
    <t>74F332</t>
  </si>
  <si>
    <t>VÝKON ORGANIZAČNÍCH JEDNOTEK SPRÁVCE</t>
  </si>
  <si>
    <t>1. Položka obsahuje: 
 – zajištění pracoviště správcem TV (zkratování TV), zajištění přejezdů správcem TV vč. nájmu pracovníků a použitých mechanismů nutných k výkonu 
2. Položka neobsahuje: 
 X 
3. Způsob měření: 
Udává se čas v hodinách.</t>
  </si>
  <si>
    <t>74R</t>
  </si>
  <si>
    <t>Různé TV</t>
  </si>
  <si>
    <t>25</t>
  </si>
  <si>
    <t>74R400R</t>
  </si>
  <si>
    <t>Betonový dílec 40-60</t>
  </si>
  <si>
    <t>Položka obsahuje průměrnou cenu materiálu a montáž uvedeného materiálu včetně dovozu a manipulace s ním.Cena položky je vč. Ostatních rozpočtových nákladů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</si>
</sst>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0" fillId="2" borderId="2" xfId="0" applyFill="1" applyBorder="1">
      <alignment vertical="center"/>
    </xf>
    <xf numFmtId="0" fontId="0" fillId="2" borderId="3" xfId="0" applyFill="1" applyBorder="1" applyAlignment="1">
      <alignment horizontal="center" vertical="center"/>
    </xf>
    <xf numFmtId="4" fontId="0" fillId="2" borderId="3" xfId="0" applyNumberForma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left" vertical="center"/>
    </xf>
    <xf numFmtId="0" fontId="0" fillId="2" borderId="4" xfId="0" applyFill="1" applyBorder="1">
      <alignment vertical="center"/>
    </xf>
    <xf numFmtId="0" fontId="3" fillId="3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vertical="center" wrapText="1"/>
    </xf>
    <xf numFmtId="4" fontId="4" fillId="2" borderId="4" xfId="0" applyNumberFormat="1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5" xfId="0" applyBorder="1" applyAlignment="1">
      <alignment vertical="top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2" borderId="1" xfId="0" applyFill="1" applyBorder="1">
      <alignment vertical="center"/>
    </xf>
    <xf numFmtId="0" fontId="0" fillId="0" borderId="3" xfId="0" applyFont="1" applyBorder="1" applyAlignment="1">
      <alignment horizontal="right" vertical="center"/>
    </xf>
    <xf numFmtId="0" fontId="0" fillId="0" borderId="3" xfId="0" applyFont="1" applyBorder="1">
      <alignment vertical="center"/>
    </xf>
    <xf numFmtId="0" fontId="0" fillId="0" borderId="3" xfId="0" applyFont="1" applyBorder="1" applyAlignment="1">
      <alignment vertical="center" wrapText="1"/>
    </xf>
    <xf numFmtId="0" fontId="0" fillId="0" borderId="3" xfId="0" applyFont="1" applyBorder="1" applyAlignment="1">
      <alignment horizontal="center" vertical="center"/>
    </xf>
    <xf numFmtId="164" fontId="0" fillId="0" borderId="3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1"/>
  <sheetViews>
    <sheetView tabSelected="1" zoomScaleNormal="100" workbookViewId="0">
      <pane ySplit="7" topLeftCell="A8" activePane="bottomLeft" state="frozen"/>
      <selection pane="bottomLeft" activeCell="L17" sqref="L17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0+O8+O13+O82+O107</f>
        <v>0</v>
      </c>
      <c r="P2" t="s">
        <v>2</v>
      </c>
    </row>
    <row r="3" spans="1:18" ht="15" customHeight="1" x14ac:dyDescent="0.2">
      <c r="A3" t="s">
        <v>4</v>
      </c>
      <c r="B3" s="4" t="s">
        <v>5</v>
      </c>
      <c r="C3" s="29" t="s">
        <v>6</v>
      </c>
      <c r="D3" s="30"/>
      <c r="E3" s="5" t="s">
        <v>7</v>
      </c>
      <c r="F3" s="1"/>
      <c r="G3" s="6"/>
      <c r="H3" s="7" t="s">
        <v>8</v>
      </c>
      <c r="I3" s="8">
        <f>0+I8+I13+I82+I107</f>
        <v>0</v>
      </c>
      <c r="O3" t="s">
        <v>9</v>
      </c>
      <c r="P3" t="s">
        <v>10</v>
      </c>
    </row>
    <row r="4" spans="1:18" ht="15" customHeight="1" x14ac:dyDescent="0.2">
      <c r="A4" t="s">
        <v>11</v>
      </c>
      <c r="B4" s="9" t="s">
        <v>12</v>
      </c>
      <c r="C4" s="31" t="s">
        <v>8</v>
      </c>
      <c r="D4" s="32"/>
      <c r="E4" s="10" t="s">
        <v>13</v>
      </c>
      <c r="F4" s="3"/>
      <c r="G4" s="3"/>
      <c r="H4" s="11"/>
      <c r="I4" s="11"/>
      <c r="O4" t="s">
        <v>14</v>
      </c>
      <c r="P4" t="s">
        <v>10</v>
      </c>
    </row>
    <row r="5" spans="1:18" ht="12.75" customHeight="1" x14ac:dyDescent="0.2">
      <c r="A5" s="28" t="s">
        <v>15</v>
      </c>
      <c r="B5" s="28" t="s">
        <v>16</v>
      </c>
      <c r="C5" s="28" t="s">
        <v>17</v>
      </c>
      <c r="D5" s="28" t="s">
        <v>18</v>
      </c>
      <c r="E5" s="28" t="s">
        <v>19</v>
      </c>
      <c r="F5" s="28" t="s">
        <v>20</v>
      </c>
      <c r="G5" s="28" t="s">
        <v>21</v>
      </c>
      <c r="H5" s="28" t="s">
        <v>22</v>
      </c>
      <c r="I5" s="28"/>
      <c r="O5" t="s">
        <v>23</v>
      </c>
      <c r="P5" t="s">
        <v>10</v>
      </c>
    </row>
    <row r="6" spans="1:18" ht="12.75" customHeight="1" x14ac:dyDescent="0.2">
      <c r="A6" s="28"/>
      <c r="B6" s="28"/>
      <c r="C6" s="28"/>
      <c r="D6" s="28"/>
      <c r="E6" s="28"/>
      <c r="F6" s="28"/>
      <c r="G6" s="28"/>
      <c r="H6" s="12" t="s">
        <v>24</v>
      </c>
      <c r="I6" s="12" t="s">
        <v>25</v>
      </c>
    </row>
    <row r="7" spans="1:18" ht="12.75" customHeight="1" x14ac:dyDescent="0.2">
      <c r="A7" s="12" t="s">
        <v>26</v>
      </c>
      <c r="B7" s="12" t="s">
        <v>27</v>
      </c>
      <c r="C7" s="12" t="s">
        <v>10</v>
      </c>
      <c r="D7" s="12" t="s">
        <v>2</v>
      </c>
      <c r="E7" s="12" t="s">
        <v>28</v>
      </c>
      <c r="F7" s="12" t="s">
        <v>29</v>
      </c>
      <c r="G7" s="12" t="s">
        <v>30</v>
      </c>
      <c r="H7" s="12" t="s">
        <v>31</v>
      </c>
      <c r="I7" s="12" t="s">
        <v>32</v>
      </c>
    </row>
    <row r="8" spans="1:18" ht="12.75" customHeight="1" x14ac:dyDescent="0.2">
      <c r="A8" s="11" t="s">
        <v>33</v>
      </c>
      <c r="B8" s="11"/>
      <c r="C8" s="13" t="s">
        <v>34</v>
      </c>
      <c r="D8" s="11"/>
      <c r="E8" s="14" t="s">
        <v>35</v>
      </c>
      <c r="F8" s="11"/>
      <c r="G8" s="11"/>
      <c r="H8" s="11"/>
      <c r="I8" s="15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16" t="s">
        <v>36</v>
      </c>
      <c r="B9" s="17" t="s">
        <v>27</v>
      </c>
      <c r="C9" s="17" t="s">
        <v>37</v>
      </c>
      <c r="D9" s="16" t="s">
        <v>38</v>
      </c>
      <c r="E9" s="18" t="s">
        <v>39</v>
      </c>
      <c r="F9" s="19" t="s">
        <v>40</v>
      </c>
      <c r="G9" s="20">
        <v>50</v>
      </c>
      <c r="H9" s="21">
        <v>0</v>
      </c>
      <c r="I9" s="21">
        <f>ROUND(ROUND(H9,2)*ROUND(G9,3),2)</f>
        <v>0</v>
      </c>
      <c r="O9">
        <f>(I9*21)/100</f>
        <v>0</v>
      </c>
      <c r="P9" t="s">
        <v>10</v>
      </c>
    </row>
    <row r="10" spans="1:18" x14ac:dyDescent="0.2">
      <c r="A10" s="22" t="s">
        <v>41</v>
      </c>
      <c r="E10" s="23" t="s">
        <v>38</v>
      </c>
    </row>
    <row r="11" spans="1:18" x14ac:dyDescent="0.2">
      <c r="A11" s="24" t="s">
        <v>42</v>
      </c>
      <c r="E11" s="25" t="s">
        <v>43</v>
      </c>
    </row>
    <row r="12" spans="1:18" ht="102" x14ac:dyDescent="0.2">
      <c r="A12" t="s">
        <v>44</v>
      </c>
      <c r="E12" s="23" t="s">
        <v>45</v>
      </c>
    </row>
    <row r="13" spans="1:18" ht="12.75" customHeight="1" x14ac:dyDescent="0.2">
      <c r="A13" s="3" t="s">
        <v>33</v>
      </c>
      <c r="B13" s="3"/>
      <c r="C13" s="26" t="s">
        <v>46</v>
      </c>
      <c r="D13" s="3"/>
      <c r="E13" s="14" t="s">
        <v>47</v>
      </c>
      <c r="F13" s="3"/>
      <c r="G13" s="3"/>
      <c r="H13" s="3"/>
      <c r="I13" s="27">
        <f>0+Q13</f>
        <v>0</v>
      </c>
      <c r="O13">
        <f>0+R13</f>
        <v>0</v>
      </c>
      <c r="Q13">
        <f>0+I14+I18+I22+I26+I30+I34+I38+I42+I46+I50+I54+I58+I62+I66+I70+I74+I78</f>
        <v>0</v>
      </c>
      <c r="R13">
        <f>0+O14+O18+O22+O26+O30+O34+O38+O42+O46+O50+O54+O58+O62+O66+O70+O74+O78</f>
        <v>0</v>
      </c>
    </row>
    <row r="14" spans="1:18" x14ac:dyDescent="0.2">
      <c r="A14" s="16" t="s">
        <v>36</v>
      </c>
      <c r="B14" s="33" t="s">
        <v>10</v>
      </c>
      <c r="C14" s="33" t="s">
        <v>48</v>
      </c>
      <c r="D14" s="34" t="s">
        <v>38</v>
      </c>
      <c r="E14" s="35" t="s">
        <v>49</v>
      </c>
      <c r="F14" s="36" t="s">
        <v>50</v>
      </c>
      <c r="G14" s="37">
        <v>6</v>
      </c>
      <c r="H14" s="21">
        <v>0</v>
      </c>
      <c r="I14" s="21">
        <f>ROUND(ROUND(H14,2)*ROUND(G14,3),2)</f>
        <v>0</v>
      </c>
      <c r="O14">
        <f>(I14*21)/100</f>
        <v>0</v>
      </c>
      <c r="P14" t="s">
        <v>10</v>
      </c>
    </row>
    <row r="15" spans="1:18" x14ac:dyDescent="0.2">
      <c r="A15" s="22" t="s">
        <v>41</v>
      </c>
      <c r="E15" s="23" t="s">
        <v>38</v>
      </c>
    </row>
    <row r="16" spans="1:18" x14ac:dyDescent="0.2">
      <c r="A16" s="24" t="s">
        <v>42</v>
      </c>
      <c r="E16" s="25" t="s">
        <v>51</v>
      </c>
    </row>
    <row r="17" spans="1:16" ht="114.75" x14ac:dyDescent="0.2">
      <c r="A17" t="s">
        <v>44</v>
      </c>
      <c r="E17" s="23" t="s">
        <v>52</v>
      </c>
    </row>
    <row r="18" spans="1:16" x14ac:dyDescent="0.2">
      <c r="A18" s="16" t="s">
        <v>36</v>
      </c>
      <c r="B18" s="33" t="s">
        <v>2</v>
      </c>
      <c r="C18" s="33" t="s">
        <v>53</v>
      </c>
      <c r="D18" s="34" t="s">
        <v>38</v>
      </c>
      <c r="E18" s="35" t="s">
        <v>54</v>
      </c>
      <c r="F18" s="36" t="s">
        <v>50</v>
      </c>
      <c r="G18" s="37">
        <v>6</v>
      </c>
      <c r="H18" s="21">
        <v>0</v>
      </c>
      <c r="I18" s="21">
        <f>ROUND(ROUND(H18,2)*ROUND(G18,3),2)</f>
        <v>0</v>
      </c>
      <c r="O18">
        <f>(I18*21)/100</f>
        <v>0</v>
      </c>
      <c r="P18" t="s">
        <v>10</v>
      </c>
    </row>
    <row r="19" spans="1:16" x14ac:dyDescent="0.2">
      <c r="A19" s="22" t="s">
        <v>41</v>
      </c>
      <c r="E19" s="23" t="s">
        <v>38</v>
      </c>
    </row>
    <row r="20" spans="1:16" x14ac:dyDescent="0.2">
      <c r="A20" s="24" t="s">
        <v>42</v>
      </c>
      <c r="E20" s="25" t="s">
        <v>51</v>
      </c>
    </row>
    <row r="21" spans="1:16" ht="114.75" x14ac:dyDescent="0.2">
      <c r="A21" t="s">
        <v>44</v>
      </c>
      <c r="E21" s="23" t="s">
        <v>52</v>
      </c>
    </row>
    <row r="22" spans="1:16" x14ac:dyDescent="0.2">
      <c r="A22" s="16" t="s">
        <v>36</v>
      </c>
      <c r="B22" s="17" t="s">
        <v>28</v>
      </c>
      <c r="C22" s="17" t="s">
        <v>55</v>
      </c>
      <c r="D22" s="16" t="s">
        <v>38</v>
      </c>
      <c r="E22" s="18" t="s">
        <v>56</v>
      </c>
      <c r="F22" s="19" t="s">
        <v>50</v>
      </c>
      <c r="G22" s="20">
        <v>2</v>
      </c>
      <c r="H22" s="21">
        <v>0</v>
      </c>
      <c r="I22" s="21">
        <f>ROUND(ROUND(H22,2)*ROUND(G22,3),2)</f>
        <v>0</v>
      </c>
      <c r="O22">
        <f>(I22*21)/100</f>
        <v>0</v>
      </c>
      <c r="P22" t="s">
        <v>10</v>
      </c>
    </row>
    <row r="23" spans="1:16" x14ac:dyDescent="0.2">
      <c r="A23" s="22" t="s">
        <v>41</v>
      </c>
      <c r="E23" s="23" t="s">
        <v>38</v>
      </c>
    </row>
    <row r="24" spans="1:16" x14ac:dyDescent="0.2">
      <c r="A24" s="24" t="s">
        <v>42</v>
      </c>
      <c r="E24" s="25" t="s">
        <v>51</v>
      </c>
    </row>
    <row r="25" spans="1:16" ht="114.75" x14ac:dyDescent="0.2">
      <c r="A25" t="s">
        <v>44</v>
      </c>
      <c r="E25" s="23" t="s">
        <v>52</v>
      </c>
    </row>
    <row r="26" spans="1:16" x14ac:dyDescent="0.2">
      <c r="A26" s="16" t="s">
        <v>36</v>
      </c>
      <c r="B26" s="17" t="s">
        <v>29</v>
      </c>
      <c r="C26" s="17" t="s">
        <v>57</v>
      </c>
      <c r="D26" s="16" t="s">
        <v>38</v>
      </c>
      <c r="E26" s="18" t="s">
        <v>58</v>
      </c>
      <c r="F26" s="19" t="s">
        <v>50</v>
      </c>
      <c r="G26" s="20">
        <v>2</v>
      </c>
      <c r="H26" s="21">
        <v>0</v>
      </c>
      <c r="I26" s="21">
        <f>ROUND(ROUND(H26,2)*ROUND(G26,3),2)</f>
        <v>0</v>
      </c>
      <c r="O26">
        <f>(I26*21)/100</f>
        <v>0</v>
      </c>
      <c r="P26" t="s">
        <v>10</v>
      </c>
    </row>
    <row r="27" spans="1:16" x14ac:dyDescent="0.2">
      <c r="A27" s="22" t="s">
        <v>41</v>
      </c>
      <c r="E27" s="23" t="s">
        <v>38</v>
      </c>
    </row>
    <row r="28" spans="1:16" x14ac:dyDescent="0.2">
      <c r="A28" s="24" t="s">
        <v>42</v>
      </c>
      <c r="E28" s="25" t="s">
        <v>51</v>
      </c>
    </row>
    <row r="29" spans="1:16" ht="114.75" x14ac:dyDescent="0.2">
      <c r="A29" t="s">
        <v>44</v>
      </c>
      <c r="E29" s="23" t="s">
        <v>52</v>
      </c>
    </row>
    <row r="30" spans="1:16" ht="25.5" x14ac:dyDescent="0.2">
      <c r="A30" s="16" t="s">
        <v>36</v>
      </c>
      <c r="B30" s="17" t="s">
        <v>30</v>
      </c>
      <c r="C30" s="17" t="s">
        <v>59</v>
      </c>
      <c r="D30" s="16" t="s">
        <v>38</v>
      </c>
      <c r="E30" s="18" t="s">
        <v>60</v>
      </c>
      <c r="F30" s="19" t="s">
        <v>50</v>
      </c>
      <c r="G30" s="20">
        <v>4</v>
      </c>
      <c r="H30" s="21">
        <v>0</v>
      </c>
      <c r="I30" s="21">
        <f>ROUND(ROUND(H30,2)*ROUND(G30,3),2)</f>
        <v>0</v>
      </c>
      <c r="O30">
        <f>(I30*21)/100</f>
        <v>0</v>
      </c>
      <c r="P30" t="s">
        <v>10</v>
      </c>
    </row>
    <row r="31" spans="1:16" x14ac:dyDescent="0.2">
      <c r="A31" s="22" t="s">
        <v>41</v>
      </c>
      <c r="E31" s="23" t="s">
        <v>38</v>
      </c>
    </row>
    <row r="32" spans="1:16" x14ac:dyDescent="0.2">
      <c r="A32" s="24" t="s">
        <v>42</v>
      </c>
      <c r="E32" s="25" t="s">
        <v>51</v>
      </c>
    </row>
    <row r="33" spans="1:16" ht="114.75" x14ac:dyDescent="0.2">
      <c r="A33" t="s">
        <v>44</v>
      </c>
      <c r="E33" s="23" t="s">
        <v>52</v>
      </c>
    </row>
    <row r="34" spans="1:16" x14ac:dyDescent="0.2">
      <c r="A34" s="16" t="s">
        <v>36</v>
      </c>
      <c r="B34" s="17" t="s">
        <v>61</v>
      </c>
      <c r="C34" s="17" t="s">
        <v>62</v>
      </c>
      <c r="D34" s="16" t="s">
        <v>38</v>
      </c>
      <c r="E34" s="18" t="s">
        <v>63</v>
      </c>
      <c r="F34" s="19" t="s">
        <v>50</v>
      </c>
      <c r="G34" s="20">
        <v>8</v>
      </c>
      <c r="H34" s="21">
        <v>0</v>
      </c>
      <c r="I34" s="21">
        <f>ROUND(ROUND(H34,2)*ROUND(G34,3),2)</f>
        <v>0</v>
      </c>
      <c r="O34">
        <f>(I34*21)/100</f>
        <v>0</v>
      </c>
      <c r="P34" t="s">
        <v>10</v>
      </c>
    </row>
    <row r="35" spans="1:16" x14ac:dyDescent="0.2">
      <c r="A35" s="22" t="s">
        <v>41</v>
      </c>
      <c r="E35" s="23" t="s">
        <v>38</v>
      </c>
    </row>
    <row r="36" spans="1:16" x14ac:dyDescent="0.2">
      <c r="A36" s="24" t="s">
        <v>42</v>
      </c>
      <c r="E36" s="25" t="s">
        <v>51</v>
      </c>
    </row>
    <row r="37" spans="1:16" ht="114.75" x14ac:dyDescent="0.2">
      <c r="A37" t="s">
        <v>44</v>
      </c>
      <c r="E37" s="23" t="s">
        <v>52</v>
      </c>
    </row>
    <row r="38" spans="1:16" ht="25.5" x14ac:dyDescent="0.2">
      <c r="A38" s="16" t="s">
        <v>36</v>
      </c>
      <c r="B38" s="17" t="s">
        <v>64</v>
      </c>
      <c r="C38" s="17" t="s">
        <v>65</v>
      </c>
      <c r="D38" s="16" t="s">
        <v>38</v>
      </c>
      <c r="E38" s="18" t="s">
        <v>66</v>
      </c>
      <c r="F38" s="19" t="s">
        <v>50</v>
      </c>
      <c r="G38" s="20">
        <v>2</v>
      </c>
      <c r="H38" s="21">
        <v>0</v>
      </c>
      <c r="I38" s="21">
        <f>ROUND(ROUND(H38,2)*ROUND(G38,3),2)</f>
        <v>0</v>
      </c>
      <c r="O38">
        <f>(I38*21)/100</f>
        <v>0</v>
      </c>
      <c r="P38" t="s">
        <v>10</v>
      </c>
    </row>
    <row r="39" spans="1:16" x14ac:dyDescent="0.2">
      <c r="A39" s="22" t="s">
        <v>41</v>
      </c>
      <c r="E39" s="23" t="s">
        <v>38</v>
      </c>
    </row>
    <row r="40" spans="1:16" x14ac:dyDescent="0.2">
      <c r="A40" s="24" t="s">
        <v>42</v>
      </c>
      <c r="E40" s="25" t="s">
        <v>51</v>
      </c>
    </row>
    <row r="41" spans="1:16" ht="114.75" x14ac:dyDescent="0.2">
      <c r="A41" t="s">
        <v>44</v>
      </c>
      <c r="E41" s="23" t="s">
        <v>52</v>
      </c>
    </row>
    <row r="42" spans="1:16" x14ac:dyDescent="0.2">
      <c r="A42" s="16" t="s">
        <v>36</v>
      </c>
      <c r="B42" s="17" t="s">
        <v>31</v>
      </c>
      <c r="C42" s="17" t="s">
        <v>67</v>
      </c>
      <c r="D42" s="16" t="s">
        <v>38</v>
      </c>
      <c r="E42" s="18" t="s">
        <v>68</v>
      </c>
      <c r="F42" s="19" t="s">
        <v>50</v>
      </c>
      <c r="G42" s="20">
        <v>10</v>
      </c>
      <c r="H42" s="21">
        <v>0</v>
      </c>
      <c r="I42" s="21">
        <f>ROUND(ROUND(H42,2)*ROUND(G42,3),2)</f>
        <v>0</v>
      </c>
      <c r="O42">
        <f>(I42*21)/100</f>
        <v>0</v>
      </c>
      <c r="P42" t="s">
        <v>10</v>
      </c>
    </row>
    <row r="43" spans="1:16" x14ac:dyDescent="0.2">
      <c r="A43" s="22" t="s">
        <v>41</v>
      </c>
      <c r="E43" s="23" t="s">
        <v>38</v>
      </c>
    </row>
    <row r="44" spans="1:16" x14ac:dyDescent="0.2">
      <c r="A44" s="24" t="s">
        <v>42</v>
      </c>
      <c r="E44" s="25" t="s">
        <v>51</v>
      </c>
    </row>
    <row r="45" spans="1:16" ht="114.75" x14ac:dyDescent="0.2">
      <c r="A45" t="s">
        <v>44</v>
      </c>
      <c r="E45" s="23" t="s">
        <v>52</v>
      </c>
    </row>
    <row r="46" spans="1:16" x14ac:dyDescent="0.2">
      <c r="A46" s="16" t="s">
        <v>36</v>
      </c>
      <c r="B46" s="17" t="s">
        <v>32</v>
      </c>
      <c r="C46" s="17" t="s">
        <v>69</v>
      </c>
      <c r="D46" s="16" t="s">
        <v>38</v>
      </c>
      <c r="E46" s="18" t="s">
        <v>70</v>
      </c>
      <c r="F46" s="19" t="s">
        <v>50</v>
      </c>
      <c r="G46" s="20">
        <v>2</v>
      </c>
      <c r="H46" s="21">
        <v>0</v>
      </c>
      <c r="I46" s="21">
        <f>ROUND(ROUND(H46,2)*ROUND(G46,3),2)</f>
        <v>0</v>
      </c>
      <c r="O46">
        <f>(I46*21)/100</f>
        <v>0</v>
      </c>
      <c r="P46" t="s">
        <v>10</v>
      </c>
    </row>
    <row r="47" spans="1:16" x14ac:dyDescent="0.2">
      <c r="A47" s="22" t="s">
        <v>41</v>
      </c>
      <c r="E47" s="23" t="s">
        <v>38</v>
      </c>
    </row>
    <row r="48" spans="1:16" x14ac:dyDescent="0.2">
      <c r="A48" s="24" t="s">
        <v>42</v>
      </c>
      <c r="E48" s="25" t="s">
        <v>51</v>
      </c>
    </row>
    <row r="49" spans="1:16" ht="114.75" x14ac:dyDescent="0.2">
      <c r="A49" t="s">
        <v>44</v>
      </c>
      <c r="E49" s="23" t="s">
        <v>52</v>
      </c>
    </row>
    <row r="50" spans="1:16" x14ac:dyDescent="0.2">
      <c r="A50" s="16" t="s">
        <v>36</v>
      </c>
      <c r="B50" s="17" t="s">
        <v>71</v>
      </c>
      <c r="C50" s="17" t="s">
        <v>72</v>
      </c>
      <c r="D50" s="16" t="s">
        <v>38</v>
      </c>
      <c r="E50" s="18" t="s">
        <v>73</v>
      </c>
      <c r="F50" s="19" t="s">
        <v>74</v>
      </c>
      <c r="G50" s="20">
        <v>80</v>
      </c>
      <c r="H50" s="21">
        <v>0</v>
      </c>
      <c r="I50" s="21">
        <f>ROUND(ROUND(H50,2)*ROUND(G50,3),2)</f>
        <v>0</v>
      </c>
      <c r="O50">
        <f>(I50*21)/100</f>
        <v>0</v>
      </c>
      <c r="P50" t="s">
        <v>10</v>
      </c>
    </row>
    <row r="51" spans="1:16" x14ac:dyDescent="0.2">
      <c r="A51" s="22" t="s">
        <v>41</v>
      </c>
      <c r="E51" s="23" t="s">
        <v>38</v>
      </c>
    </row>
    <row r="52" spans="1:16" x14ac:dyDescent="0.2">
      <c r="A52" s="24" t="s">
        <v>42</v>
      </c>
      <c r="E52" s="25" t="s">
        <v>51</v>
      </c>
    </row>
    <row r="53" spans="1:16" ht="114.75" x14ac:dyDescent="0.2">
      <c r="A53" t="s">
        <v>44</v>
      </c>
      <c r="E53" s="23" t="s">
        <v>75</v>
      </c>
    </row>
    <row r="54" spans="1:16" ht="25.5" x14ac:dyDescent="0.2">
      <c r="A54" s="16" t="s">
        <v>36</v>
      </c>
      <c r="B54" s="17" t="s">
        <v>76</v>
      </c>
      <c r="C54" s="17" t="s">
        <v>77</v>
      </c>
      <c r="D54" s="16" t="s">
        <v>38</v>
      </c>
      <c r="E54" s="18" t="s">
        <v>78</v>
      </c>
      <c r="F54" s="19" t="s">
        <v>50</v>
      </c>
      <c r="G54" s="20">
        <v>2</v>
      </c>
      <c r="H54" s="21">
        <v>0</v>
      </c>
      <c r="I54" s="21">
        <f>ROUND(ROUND(H54,2)*ROUND(G54,3),2)</f>
        <v>0</v>
      </c>
      <c r="O54">
        <f>(I54*21)/100</f>
        <v>0</v>
      </c>
      <c r="P54" t="s">
        <v>10</v>
      </c>
    </row>
    <row r="55" spans="1:16" x14ac:dyDescent="0.2">
      <c r="A55" s="22" t="s">
        <v>41</v>
      </c>
      <c r="E55" s="23" t="s">
        <v>38</v>
      </c>
    </row>
    <row r="56" spans="1:16" x14ac:dyDescent="0.2">
      <c r="A56" s="24" t="s">
        <v>42</v>
      </c>
      <c r="E56" s="25" t="s">
        <v>51</v>
      </c>
    </row>
    <row r="57" spans="1:16" ht="102" x14ac:dyDescent="0.2">
      <c r="A57" t="s">
        <v>44</v>
      </c>
      <c r="E57" s="23" t="s">
        <v>79</v>
      </c>
    </row>
    <row r="58" spans="1:16" x14ac:dyDescent="0.2">
      <c r="A58" s="16" t="s">
        <v>36</v>
      </c>
      <c r="B58" s="17" t="s">
        <v>80</v>
      </c>
      <c r="C58" s="17" t="s">
        <v>81</v>
      </c>
      <c r="D58" s="16" t="s">
        <v>38</v>
      </c>
      <c r="E58" s="18" t="s">
        <v>82</v>
      </c>
      <c r="F58" s="19" t="s">
        <v>50</v>
      </c>
      <c r="G58" s="20">
        <v>4</v>
      </c>
      <c r="H58" s="21">
        <v>0</v>
      </c>
      <c r="I58" s="21">
        <f>ROUND(ROUND(H58,2)*ROUND(G58,3),2)</f>
        <v>0</v>
      </c>
      <c r="O58">
        <f>(I58*21)/100</f>
        <v>0</v>
      </c>
      <c r="P58" t="s">
        <v>10</v>
      </c>
    </row>
    <row r="59" spans="1:16" x14ac:dyDescent="0.2">
      <c r="A59" s="22" t="s">
        <v>41</v>
      </c>
      <c r="E59" s="23" t="s">
        <v>38</v>
      </c>
    </row>
    <row r="60" spans="1:16" x14ac:dyDescent="0.2">
      <c r="A60" s="24" t="s">
        <v>42</v>
      </c>
      <c r="E60" s="25" t="s">
        <v>51</v>
      </c>
    </row>
    <row r="61" spans="1:16" ht="114.75" x14ac:dyDescent="0.2">
      <c r="A61" t="s">
        <v>44</v>
      </c>
      <c r="E61" s="23" t="s">
        <v>52</v>
      </c>
    </row>
    <row r="62" spans="1:16" x14ac:dyDescent="0.2">
      <c r="A62" s="16" t="s">
        <v>36</v>
      </c>
      <c r="B62" s="17" t="s">
        <v>83</v>
      </c>
      <c r="C62" s="17" t="s">
        <v>84</v>
      </c>
      <c r="D62" s="16" t="s">
        <v>38</v>
      </c>
      <c r="E62" s="18" t="s">
        <v>85</v>
      </c>
      <c r="F62" s="19" t="s">
        <v>50</v>
      </c>
      <c r="G62" s="20">
        <v>3</v>
      </c>
      <c r="H62" s="21">
        <v>0</v>
      </c>
      <c r="I62" s="21">
        <f>ROUND(ROUND(H62,2)*ROUND(G62,3),2)</f>
        <v>0</v>
      </c>
      <c r="O62">
        <f>(I62*21)/100</f>
        <v>0</v>
      </c>
      <c r="P62" t="s">
        <v>10</v>
      </c>
    </row>
    <row r="63" spans="1:16" x14ac:dyDescent="0.2">
      <c r="A63" s="22" t="s">
        <v>41</v>
      </c>
      <c r="E63" s="23" t="s">
        <v>38</v>
      </c>
    </row>
    <row r="64" spans="1:16" x14ac:dyDescent="0.2">
      <c r="A64" s="24" t="s">
        <v>42</v>
      </c>
      <c r="E64" s="25" t="s">
        <v>51</v>
      </c>
    </row>
    <row r="65" spans="1:16" ht="114.75" x14ac:dyDescent="0.2">
      <c r="A65" t="s">
        <v>44</v>
      </c>
      <c r="E65" s="23" t="s">
        <v>52</v>
      </c>
    </row>
    <row r="66" spans="1:16" x14ac:dyDescent="0.2">
      <c r="A66" s="16" t="s">
        <v>36</v>
      </c>
      <c r="B66" s="17" t="s">
        <v>86</v>
      </c>
      <c r="C66" s="17" t="s">
        <v>87</v>
      </c>
      <c r="D66" s="16" t="s">
        <v>38</v>
      </c>
      <c r="E66" s="18" t="s">
        <v>88</v>
      </c>
      <c r="F66" s="19" t="s">
        <v>50</v>
      </c>
      <c r="G66" s="20">
        <v>2</v>
      </c>
      <c r="H66" s="21">
        <v>0</v>
      </c>
      <c r="I66" s="21">
        <f>ROUND(ROUND(H66,2)*ROUND(G66,3),2)</f>
        <v>0</v>
      </c>
      <c r="O66">
        <f>(I66*21)/100</f>
        <v>0</v>
      </c>
      <c r="P66" t="s">
        <v>10</v>
      </c>
    </row>
    <row r="67" spans="1:16" x14ac:dyDescent="0.2">
      <c r="A67" s="22" t="s">
        <v>41</v>
      </c>
      <c r="E67" s="23" t="s">
        <v>38</v>
      </c>
    </row>
    <row r="68" spans="1:16" x14ac:dyDescent="0.2">
      <c r="A68" s="24" t="s">
        <v>42</v>
      </c>
      <c r="E68" s="25" t="s">
        <v>51</v>
      </c>
    </row>
    <row r="69" spans="1:16" ht="114.75" x14ac:dyDescent="0.2">
      <c r="A69" t="s">
        <v>44</v>
      </c>
      <c r="E69" s="23" t="s">
        <v>52</v>
      </c>
    </row>
    <row r="70" spans="1:16" x14ac:dyDescent="0.2">
      <c r="A70" s="16" t="s">
        <v>36</v>
      </c>
      <c r="B70" s="17" t="s">
        <v>89</v>
      </c>
      <c r="C70" s="17" t="s">
        <v>90</v>
      </c>
      <c r="D70" s="16" t="s">
        <v>38</v>
      </c>
      <c r="E70" s="18" t="s">
        <v>91</v>
      </c>
      <c r="F70" s="19" t="s">
        <v>50</v>
      </c>
      <c r="G70" s="20">
        <v>4</v>
      </c>
      <c r="H70" s="21">
        <v>0</v>
      </c>
      <c r="I70" s="21">
        <f>ROUND(ROUND(H70,2)*ROUND(G70,3),2)</f>
        <v>0</v>
      </c>
      <c r="O70">
        <f>(I70*21)/100</f>
        <v>0</v>
      </c>
      <c r="P70" t="s">
        <v>10</v>
      </c>
    </row>
    <row r="71" spans="1:16" x14ac:dyDescent="0.2">
      <c r="A71" s="22" t="s">
        <v>41</v>
      </c>
      <c r="E71" s="23" t="s">
        <v>38</v>
      </c>
    </row>
    <row r="72" spans="1:16" x14ac:dyDescent="0.2">
      <c r="A72" s="24" t="s">
        <v>42</v>
      </c>
      <c r="E72" s="25" t="s">
        <v>51</v>
      </c>
    </row>
    <row r="73" spans="1:16" ht="114.75" x14ac:dyDescent="0.2">
      <c r="A73" t="s">
        <v>44</v>
      </c>
      <c r="E73" s="23" t="s">
        <v>52</v>
      </c>
    </row>
    <row r="74" spans="1:16" x14ac:dyDescent="0.2">
      <c r="A74" s="16" t="s">
        <v>36</v>
      </c>
      <c r="B74" s="17" t="s">
        <v>92</v>
      </c>
      <c r="C74" s="17" t="s">
        <v>93</v>
      </c>
      <c r="D74" s="16" t="s">
        <v>38</v>
      </c>
      <c r="E74" s="18" t="s">
        <v>94</v>
      </c>
      <c r="F74" s="19" t="s">
        <v>50</v>
      </c>
      <c r="G74" s="20">
        <v>6</v>
      </c>
      <c r="H74" s="21">
        <v>0</v>
      </c>
      <c r="I74" s="21">
        <f>ROUND(ROUND(H74,2)*ROUND(G74,3),2)</f>
        <v>0</v>
      </c>
      <c r="O74">
        <f>(I74*21)/100</f>
        <v>0</v>
      </c>
      <c r="P74" t="s">
        <v>10</v>
      </c>
    </row>
    <row r="75" spans="1:16" x14ac:dyDescent="0.2">
      <c r="A75" s="22" t="s">
        <v>41</v>
      </c>
      <c r="E75" s="23" t="s">
        <v>38</v>
      </c>
    </row>
    <row r="76" spans="1:16" x14ac:dyDescent="0.2">
      <c r="A76" s="24" t="s">
        <v>42</v>
      </c>
      <c r="E76" s="25" t="s">
        <v>51</v>
      </c>
    </row>
    <row r="77" spans="1:16" ht="114.75" x14ac:dyDescent="0.2">
      <c r="A77" t="s">
        <v>44</v>
      </c>
      <c r="E77" s="23" t="s">
        <v>52</v>
      </c>
    </row>
    <row r="78" spans="1:16" x14ac:dyDescent="0.2">
      <c r="A78" s="16" t="s">
        <v>36</v>
      </c>
      <c r="B78" s="17" t="s">
        <v>95</v>
      </c>
      <c r="C78" s="17" t="s">
        <v>96</v>
      </c>
      <c r="D78" s="16" t="s">
        <v>38</v>
      </c>
      <c r="E78" s="18" t="s">
        <v>97</v>
      </c>
      <c r="F78" s="19" t="s">
        <v>74</v>
      </c>
      <c r="G78" s="20">
        <v>20</v>
      </c>
      <c r="H78" s="21">
        <v>0</v>
      </c>
      <c r="I78" s="21">
        <f>ROUND(ROUND(H78,2)*ROUND(G78,3),2)</f>
        <v>0</v>
      </c>
      <c r="O78">
        <f>(I78*21)/100</f>
        <v>0</v>
      </c>
      <c r="P78" t="s">
        <v>10</v>
      </c>
    </row>
    <row r="79" spans="1:16" x14ac:dyDescent="0.2">
      <c r="A79" s="22" t="s">
        <v>41</v>
      </c>
      <c r="E79" s="23" t="s">
        <v>38</v>
      </c>
    </row>
    <row r="80" spans="1:16" x14ac:dyDescent="0.2">
      <c r="A80" s="24" t="s">
        <v>42</v>
      </c>
      <c r="E80" s="25" t="s">
        <v>51</v>
      </c>
    </row>
    <row r="81" spans="1:18" ht="114.75" x14ac:dyDescent="0.2">
      <c r="A81" t="s">
        <v>44</v>
      </c>
      <c r="E81" s="23" t="s">
        <v>52</v>
      </c>
    </row>
    <row r="82" spans="1:18" ht="12.75" customHeight="1" x14ac:dyDescent="0.2">
      <c r="A82" s="3" t="s">
        <v>33</v>
      </c>
      <c r="B82" s="3"/>
      <c r="C82" s="26" t="s">
        <v>98</v>
      </c>
      <c r="D82" s="3"/>
      <c r="E82" s="14" t="s">
        <v>99</v>
      </c>
      <c r="F82" s="3"/>
      <c r="G82" s="3"/>
      <c r="H82" s="3"/>
      <c r="I82" s="27">
        <f>0+Q82</f>
        <v>0</v>
      </c>
      <c r="O82">
        <f>0+R82</f>
        <v>0</v>
      </c>
      <c r="Q82">
        <f>0+I83+I87+I91+I95+I99+I103</f>
        <v>0</v>
      </c>
      <c r="R82">
        <f>0+O83+O87+O91+O95+O99+O103</f>
        <v>0</v>
      </c>
    </row>
    <row r="83" spans="1:18" x14ac:dyDescent="0.2">
      <c r="A83" s="16" t="s">
        <v>36</v>
      </c>
      <c r="B83" s="17" t="s">
        <v>100</v>
      </c>
      <c r="C83" s="17" t="s">
        <v>101</v>
      </c>
      <c r="D83" s="16" t="s">
        <v>38</v>
      </c>
      <c r="E83" s="18" t="s">
        <v>102</v>
      </c>
      <c r="F83" s="19" t="s">
        <v>50</v>
      </c>
      <c r="G83" s="20">
        <v>1</v>
      </c>
      <c r="H83" s="21">
        <v>0</v>
      </c>
      <c r="I83" s="21">
        <f>ROUND(ROUND(H83,2)*ROUND(G83,3),2)</f>
        <v>0</v>
      </c>
      <c r="O83">
        <f>(I83*21)/100</f>
        <v>0</v>
      </c>
      <c r="P83" t="s">
        <v>10</v>
      </c>
    </row>
    <row r="84" spans="1:18" x14ac:dyDescent="0.2">
      <c r="A84" s="22" t="s">
        <v>41</v>
      </c>
      <c r="E84" s="23" t="s">
        <v>38</v>
      </c>
    </row>
    <row r="85" spans="1:18" x14ac:dyDescent="0.2">
      <c r="A85" s="24" t="s">
        <v>42</v>
      </c>
      <c r="E85" s="25" t="s">
        <v>43</v>
      </c>
    </row>
    <row r="86" spans="1:18" ht="89.25" x14ac:dyDescent="0.2">
      <c r="A86" t="s">
        <v>44</v>
      </c>
      <c r="E86" s="23" t="s">
        <v>103</v>
      </c>
    </row>
    <row r="87" spans="1:18" x14ac:dyDescent="0.2">
      <c r="A87" s="16" t="s">
        <v>36</v>
      </c>
      <c r="B87" s="17" t="s">
        <v>104</v>
      </c>
      <c r="C87" s="17" t="s">
        <v>105</v>
      </c>
      <c r="D87" s="16" t="s">
        <v>38</v>
      </c>
      <c r="E87" s="18" t="s">
        <v>106</v>
      </c>
      <c r="F87" s="19" t="s">
        <v>50</v>
      </c>
      <c r="G87" s="20">
        <v>1</v>
      </c>
      <c r="H87" s="21">
        <v>0</v>
      </c>
      <c r="I87" s="21">
        <f>ROUND(ROUND(H87,2)*ROUND(G87,3),2)</f>
        <v>0</v>
      </c>
      <c r="O87">
        <f>(I87*21)/100</f>
        <v>0</v>
      </c>
      <c r="P87" t="s">
        <v>10</v>
      </c>
    </row>
    <row r="88" spans="1:18" x14ac:dyDescent="0.2">
      <c r="A88" s="22" t="s">
        <v>41</v>
      </c>
      <c r="E88" s="23" t="s">
        <v>38</v>
      </c>
    </row>
    <row r="89" spans="1:18" x14ac:dyDescent="0.2">
      <c r="A89" s="24" t="s">
        <v>42</v>
      </c>
      <c r="E89" s="25" t="s">
        <v>43</v>
      </c>
    </row>
    <row r="90" spans="1:18" ht="89.25" x14ac:dyDescent="0.2">
      <c r="A90" t="s">
        <v>44</v>
      </c>
      <c r="E90" s="23" t="s">
        <v>107</v>
      </c>
    </row>
    <row r="91" spans="1:18" x14ac:dyDescent="0.2">
      <c r="A91" s="16" t="s">
        <v>36</v>
      </c>
      <c r="B91" s="17" t="s">
        <v>108</v>
      </c>
      <c r="C91" s="17" t="s">
        <v>109</v>
      </c>
      <c r="D91" s="16" t="s">
        <v>38</v>
      </c>
      <c r="E91" s="18" t="s">
        <v>110</v>
      </c>
      <c r="F91" s="19" t="s">
        <v>50</v>
      </c>
      <c r="G91" s="20">
        <v>1</v>
      </c>
      <c r="H91" s="21">
        <v>0</v>
      </c>
      <c r="I91" s="21">
        <f>ROUND(ROUND(H91,2)*ROUND(G91,3),2)</f>
        <v>0</v>
      </c>
      <c r="O91">
        <f>(I91*21)/100</f>
        <v>0</v>
      </c>
      <c r="P91" t="s">
        <v>10</v>
      </c>
    </row>
    <row r="92" spans="1:18" x14ac:dyDescent="0.2">
      <c r="A92" s="22" t="s">
        <v>41</v>
      </c>
      <c r="E92" s="23" t="s">
        <v>38</v>
      </c>
    </row>
    <row r="93" spans="1:18" x14ac:dyDescent="0.2">
      <c r="A93" s="24" t="s">
        <v>42</v>
      </c>
      <c r="E93" s="25" t="s">
        <v>43</v>
      </c>
    </row>
    <row r="94" spans="1:18" ht="89.25" x14ac:dyDescent="0.2">
      <c r="A94" t="s">
        <v>44</v>
      </c>
      <c r="E94" s="23" t="s">
        <v>111</v>
      </c>
    </row>
    <row r="95" spans="1:18" x14ac:dyDescent="0.2">
      <c r="A95" s="16" t="s">
        <v>36</v>
      </c>
      <c r="B95" s="17" t="s">
        <v>112</v>
      </c>
      <c r="C95" s="17" t="s">
        <v>113</v>
      </c>
      <c r="D95" s="16" t="s">
        <v>38</v>
      </c>
      <c r="E95" s="18" t="s">
        <v>114</v>
      </c>
      <c r="F95" s="19" t="s">
        <v>50</v>
      </c>
      <c r="G95" s="20">
        <v>1</v>
      </c>
      <c r="H95" s="21">
        <v>0</v>
      </c>
      <c r="I95" s="21">
        <f>ROUND(ROUND(H95,2)*ROUND(G95,3),2)</f>
        <v>0</v>
      </c>
      <c r="O95">
        <f>(I95*21)/100</f>
        <v>0</v>
      </c>
      <c r="P95" t="s">
        <v>10</v>
      </c>
    </row>
    <row r="96" spans="1:18" x14ac:dyDescent="0.2">
      <c r="A96" s="22" t="s">
        <v>41</v>
      </c>
      <c r="E96" s="23" t="s">
        <v>38</v>
      </c>
    </row>
    <row r="97" spans="1:18" x14ac:dyDescent="0.2">
      <c r="A97" s="24" t="s">
        <v>42</v>
      </c>
      <c r="E97" s="25" t="s">
        <v>43</v>
      </c>
    </row>
    <row r="98" spans="1:18" ht="89.25" x14ac:dyDescent="0.2">
      <c r="A98" t="s">
        <v>44</v>
      </c>
      <c r="E98" s="23" t="s">
        <v>115</v>
      </c>
    </row>
    <row r="99" spans="1:18" x14ac:dyDescent="0.2">
      <c r="A99" s="16" t="s">
        <v>36</v>
      </c>
      <c r="B99" s="17" t="s">
        <v>116</v>
      </c>
      <c r="C99" s="17" t="s">
        <v>117</v>
      </c>
      <c r="D99" s="16" t="s">
        <v>38</v>
      </c>
      <c r="E99" s="18" t="s">
        <v>118</v>
      </c>
      <c r="F99" s="19" t="s">
        <v>119</v>
      </c>
      <c r="G99" s="20">
        <v>20</v>
      </c>
      <c r="H99" s="21">
        <v>0</v>
      </c>
      <c r="I99" s="21">
        <f>ROUND(ROUND(H99,2)*ROUND(G99,3),2)</f>
        <v>0</v>
      </c>
      <c r="O99">
        <f>(I99*21)/100</f>
        <v>0</v>
      </c>
      <c r="P99" t="s">
        <v>10</v>
      </c>
    </row>
    <row r="100" spans="1:18" x14ac:dyDescent="0.2">
      <c r="A100" s="22" t="s">
        <v>41</v>
      </c>
      <c r="E100" s="23" t="s">
        <v>38</v>
      </c>
    </row>
    <row r="101" spans="1:18" x14ac:dyDescent="0.2">
      <c r="A101" s="24" t="s">
        <v>42</v>
      </c>
      <c r="E101" s="25" t="s">
        <v>43</v>
      </c>
    </row>
    <row r="102" spans="1:18" ht="89.25" x14ac:dyDescent="0.2">
      <c r="A102" t="s">
        <v>44</v>
      </c>
      <c r="E102" s="23" t="s">
        <v>120</v>
      </c>
    </row>
    <row r="103" spans="1:18" x14ac:dyDescent="0.2">
      <c r="A103" s="16" t="s">
        <v>36</v>
      </c>
      <c r="B103" s="17" t="s">
        <v>121</v>
      </c>
      <c r="C103" s="17" t="s">
        <v>122</v>
      </c>
      <c r="D103" s="16" t="s">
        <v>38</v>
      </c>
      <c r="E103" s="18" t="s">
        <v>123</v>
      </c>
      <c r="F103" s="19" t="s">
        <v>119</v>
      </c>
      <c r="G103" s="20">
        <v>15</v>
      </c>
      <c r="H103" s="21">
        <v>0</v>
      </c>
      <c r="I103" s="21">
        <f>ROUND(ROUND(H103,2)*ROUND(G103,3),2)</f>
        <v>0</v>
      </c>
      <c r="O103">
        <f>(I103*21)/100</f>
        <v>0</v>
      </c>
      <c r="P103" t="s">
        <v>10</v>
      </c>
    </row>
    <row r="104" spans="1:18" x14ac:dyDescent="0.2">
      <c r="A104" s="22" t="s">
        <v>41</v>
      </c>
      <c r="E104" s="23" t="s">
        <v>38</v>
      </c>
    </row>
    <row r="105" spans="1:18" x14ac:dyDescent="0.2">
      <c r="A105" s="24" t="s">
        <v>42</v>
      </c>
      <c r="E105" s="25" t="s">
        <v>43</v>
      </c>
    </row>
    <row r="106" spans="1:18" ht="89.25" x14ac:dyDescent="0.2">
      <c r="A106" t="s">
        <v>44</v>
      </c>
      <c r="E106" s="23" t="s">
        <v>124</v>
      </c>
    </row>
    <row r="107" spans="1:18" ht="12.75" customHeight="1" x14ac:dyDescent="0.2">
      <c r="A107" s="3" t="s">
        <v>33</v>
      </c>
      <c r="B107" s="3"/>
      <c r="C107" s="26" t="s">
        <v>125</v>
      </c>
      <c r="D107" s="3"/>
      <c r="E107" s="14" t="s">
        <v>126</v>
      </c>
      <c r="F107" s="3"/>
      <c r="G107" s="3"/>
      <c r="H107" s="3"/>
      <c r="I107" s="27">
        <f>0+Q107</f>
        <v>0</v>
      </c>
      <c r="O107">
        <f>0+R107</f>
        <v>0</v>
      </c>
      <c r="Q107">
        <f>0+I108</f>
        <v>0</v>
      </c>
      <c r="R107">
        <f>0+O108</f>
        <v>0</v>
      </c>
    </row>
    <row r="108" spans="1:18" x14ac:dyDescent="0.2">
      <c r="A108" s="16" t="s">
        <v>36</v>
      </c>
      <c r="B108" s="17" t="s">
        <v>127</v>
      </c>
      <c r="C108" s="17" t="s">
        <v>128</v>
      </c>
      <c r="D108" s="16" t="s">
        <v>38</v>
      </c>
      <c r="E108" s="18" t="s">
        <v>129</v>
      </c>
      <c r="F108" s="19" t="s">
        <v>50</v>
      </c>
      <c r="G108" s="20">
        <v>1</v>
      </c>
      <c r="H108" s="21">
        <v>0</v>
      </c>
      <c r="I108" s="21">
        <f>ROUND(ROUND(H108,2)*ROUND(G108,3),2)</f>
        <v>0</v>
      </c>
      <c r="O108">
        <f>(I108*21)/100</f>
        <v>0</v>
      </c>
      <c r="P108" t="s">
        <v>10</v>
      </c>
    </row>
    <row r="109" spans="1:18" x14ac:dyDescent="0.2">
      <c r="A109" s="22" t="s">
        <v>41</v>
      </c>
      <c r="E109" s="23" t="s">
        <v>38</v>
      </c>
    </row>
    <row r="110" spans="1:18" x14ac:dyDescent="0.2">
      <c r="A110" s="24" t="s">
        <v>42</v>
      </c>
      <c r="E110" s="25" t="s">
        <v>51</v>
      </c>
    </row>
    <row r="111" spans="1:18" ht="38.25" x14ac:dyDescent="0.2">
      <c r="A111" t="s">
        <v>44</v>
      </c>
      <c r="E111" s="23" t="s">
        <v>130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01-01-05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domes</cp:lastModifiedBy>
  <dcterms:created xsi:type="dcterms:W3CDTF">2018-10-22T07:34:45Z</dcterms:created>
  <dcterms:modified xsi:type="dcterms:W3CDTF">2018-10-31T07:25:09Z</dcterms:modified>
</cp:coreProperties>
</file>